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ukuncarovaj\Desktop\NRHZS\sada_B_2026\"/>
    </mc:Choice>
  </mc:AlternateContent>
  <xr:revisionPtr revIDLastSave="0" documentId="13_ncr:1_{ECDB2311-BD6F-4DBD-A012-942A942090E5}" xr6:coauthVersionLast="47" xr6:coauthVersionMax="47" xr10:uidLastSave="{00000000-0000-0000-0000-000000000000}"/>
  <bookViews>
    <workbookView xWindow="28690" yWindow="-940" windowWidth="29020" windowHeight="17500" xr2:uid="{61D2BD0B-2EFC-4FA1-808B-153E747F34A6}"/>
  </bookViews>
  <sheets>
    <sheet name="Datová věta akutní lůžková péče" sheetId="2" r:id="rId1"/>
    <sheet name="Datová věta následná péč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  <c r="J65" i="2"/>
  <c r="F7" i="2" l="1"/>
  <c r="F56" i="2"/>
  <c r="F42" i="2" l="1"/>
  <c r="F44" i="2" l="1"/>
  <c r="F45" i="2"/>
  <c r="F46" i="2"/>
  <c r="F47" i="2"/>
  <c r="F48" i="2"/>
  <c r="F49" i="2"/>
  <c r="F50" i="2"/>
  <c r="F51" i="2"/>
  <c r="F52" i="2"/>
  <c r="F53" i="2"/>
  <c r="F54" i="2"/>
  <c r="F55" i="2"/>
  <c r="F57" i="2"/>
  <c r="F58" i="2"/>
  <c r="F59" i="2"/>
  <c r="F60" i="2"/>
  <c r="F61" i="2"/>
  <c r="F62" i="2"/>
  <c r="F63" i="2"/>
  <c r="F64" i="2"/>
  <c r="F65" i="2"/>
  <c r="F43" i="2"/>
  <c r="F66" i="2" l="1"/>
  <c r="F40" i="2"/>
  <c r="F41" i="2"/>
  <c r="F13" i="2"/>
  <c r="F14" i="2"/>
  <c r="F15" i="2"/>
  <c r="F16" i="2"/>
  <c r="F17" i="2"/>
  <c r="F18" i="2"/>
  <c r="F19" i="2"/>
  <c r="F20" i="2"/>
  <c r="F21" i="2"/>
  <c r="F22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8" i="2"/>
  <c r="F9" i="2"/>
  <c r="F10" i="2"/>
  <c r="F11" i="2"/>
  <c r="F12" i="2"/>
  <c r="F6" i="2"/>
  <c r="J41" i="2"/>
  <c r="J66" i="2" l="1"/>
</calcChain>
</file>

<file path=xl/sharedStrings.xml><?xml version="1.0" encoding="utf-8"?>
<sst xmlns="http://schemas.openxmlformats.org/spreadsheetml/2006/main" count="473" uniqueCount="217">
  <si>
    <t>Číslo řádku</t>
  </si>
  <si>
    <t>Název proměnné</t>
  </si>
  <si>
    <t>Segment ZPP</t>
  </si>
  <si>
    <t>Sekce proměnné</t>
  </si>
  <si>
    <t>Ukazatel v rámci sekce</t>
  </si>
  <si>
    <t>Popis proměnné</t>
  </si>
  <si>
    <t>Datový typ</t>
  </si>
  <si>
    <t>Příklad</t>
  </si>
  <si>
    <t>Pojišťovna</t>
  </si>
  <si>
    <t>NA</t>
  </si>
  <si>
    <t>Kód zdravotní pojišťovny</t>
  </si>
  <si>
    <t>Integer</t>
  </si>
  <si>
    <t>IČZ</t>
  </si>
  <si>
    <t>Identifikační číslo poskytovatele</t>
  </si>
  <si>
    <t>Název</t>
  </si>
  <si>
    <t>Název poskytovatele</t>
  </si>
  <si>
    <t>Text</t>
  </si>
  <si>
    <t>Fakultní nemocnice v Motole</t>
  </si>
  <si>
    <t>Okres</t>
  </si>
  <si>
    <t>Název okresu poskytovatele</t>
  </si>
  <si>
    <t>Hlavní město Praha</t>
  </si>
  <si>
    <t>Úhrada_doprovody</t>
  </si>
  <si>
    <t>2.1.2</t>
  </si>
  <si>
    <t>A</t>
  </si>
  <si>
    <t>DOP</t>
  </si>
  <si>
    <t>Úhrada za výkony doprovodu č. 00031 a 00032</t>
  </si>
  <si>
    <t>Double</t>
  </si>
  <si>
    <t>Úhrada_příloha12_hosp</t>
  </si>
  <si>
    <t>Úhrada_příloha12_amb</t>
  </si>
  <si>
    <t>2.1.1</t>
  </si>
  <si>
    <t>ISU_casemix</t>
  </si>
  <si>
    <t>B</t>
  </si>
  <si>
    <t>CM</t>
  </si>
  <si>
    <t>CZ-DRG casemix za případy hospitalizací hrazené skrze individuální smluvní úhradu (balíčky), pokud nějaké byly sjednány</t>
  </si>
  <si>
    <t>ISU_počet_případů</t>
  </si>
  <si>
    <t>PP</t>
  </si>
  <si>
    <t>Počet případů hospitalizací hrazených skrze individuální smluvní úhradu (balíčky), pokud nějaké byly sjednány</t>
  </si>
  <si>
    <t>ISU_úhrada</t>
  </si>
  <si>
    <t>UHR</t>
  </si>
  <si>
    <t>Úhrada v Kč za případy hospitalizací hrazené skrze individuální smluvní úhradu (balíčky) (po odečtení extramurálu), pokud nějaké byly sjednány</t>
  </si>
  <si>
    <t>ISU_extramurál</t>
  </si>
  <si>
    <t>EM</t>
  </si>
  <si>
    <t>Hodnota extramurální péče v Kč vyžádané v rámci případů hospitalizací hrazených skrze individuální smluvní úhradu (balíčky), pokud nějaké byly sjednány</t>
  </si>
  <si>
    <t>Centrové_léky_úhrada</t>
  </si>
  <si>
    <t>2.1.4</t>
  </si>
  <si>
    <t>C</t>
  </si>
  <si>
    <t>Paušál_úhrada</t>
  </si>
  <si>
    <t>D</t>
  </si>
  <si>
    <t>Paušál_casemix_A</t>
  </si>
  <si>
    <t>Paušál_casemix_redukovaný</t>
  </si>
  <si>
    <t>CMr</t>
  </si>
  <si>
    <t>Paušál_počet_případů</t>
  </si>
  <si>
    <t>Paušál_extramurál</t>
  </si>
  <si>
    <t>Paušál_IZP</t>
  </si>
  <si>
    <t>IZP</t>
  </si>
  <si>
    <t>Index změny produkce za případy hospitalizací hrazené paušální úhradou (I_ZP)</t>
  </si>
  <si>
    <t>Vyčleněné_úhrada</t>
  </si>
  <si>
    <t>E</t>
  </si>
  <si>
    <t>Vyčleněné_extramurál</t>
  </si>
  <si>
    <t>Případový_paušál_úhrada</t>
  </si>
  <si>
    <t>F</t>
  </si>
  <si>
    <t>Případový_paušál_extramurál</t>
  </si>
  <si>
    <t>G</t>
  </si>
  <si>
    <t>Pod_50_extramurál</t>
  </si>
  <si>
    <t>Úhrada_paliativní_týmy</t>
  </si>
  <si>
    <t>H</t>
  </si>
  <si>
    <t>PT</t>
  </si>
  <si>
    <t>Úhrada_refsíťDRG</t>
  </si>
  <si>
    <t>DRG</t>
  </si>
  <si>
    <t>Ostatní_ALP_casemix</t>
  </si>
  <si>
    <t>I</t>
  </si>
  <si>
    <t>CZ-DRG casemix za případy hospitalizací v akutní lůžkové péči, které jsou hrazeny jiným než výše uvedeným způsobem (výkonově apod.)</t>
  </si>
  <si>
    <t>Ostatní_ALP_počet_případů</t>
  </si>
  <si>
    <t>Počet případů hospitalizací v akutní lůžkové péči, které jsou hrazeny jiným způsobem (výkonově apod.)</t>
  </si>
  <si>
    <t>Ostatní_ALP_úhrada</t>
  </si>
  <si>
    <t>Úhrada za případy hospitalizací v akutní lůžkové péči, které jsou hrazeny jiným způsobem (výkonově apod.; po případném odečtení extramurální péče) a další jinde neuvedené složky úhrad s vazbou na akutní lůžkovou péči</t>
  </si>
  <si>
    <t>Celková_úhrada_lůžková_péče</t>
  </si>
  <si>
    <t>J</t>
  </si>
  <si>
    <t>Úhrada_urgent</t>
  </si>
  <si>
    <t>2.1.1 + 2.1.3</t>
  </si>
  <si>
    <t>K</t>
  </si>
  <si>
    <t>PB</t>
  </si>
  <si>
    <t>CKP_paušální_bonifikace</t>
  </si>
  <si>
    <t>CKP</t>
  </si>
  <si>
    <t>Ambulance_úhrada_regulovaná</t>
  </si>
  <si>
    <t>L</t>
  </si>
  <si>
    <t>KP</t>
  </si>
  <si>
    <t>HOD</t>
  </si>
  <si>
    <t>Ambulance_počet_bodů_ostatní</t>
  </si>
  <si>
    <t>M</t>
  </si>
  <si>
    <t>Ambulance_korunové_položky_ostatní</t>
  </si>
  <si>
    <t>Ambulance_hodnota_péče_ostatní</t>
  </si>
  <si>
    <t>Ambulance_úhrada_neregulovaná</t>
  </si>
  <si>
    <t>N</t>
  </si>
  <si>
    <t>Ambulance_počet_bodů_neregulovaný</t>
  </si>
  <si>
    <t>Počet bodů za ambulantní služby nepodléhající úhradové regulaci</t>
  </si>
  <si>
    <t>Ambulance_korunové_položky_neregulované</t>
  </si>
  <si>
    <t>Hodnota korunových položek za ambulantní služby nepodléhající úhradové regulaci</t>
  </si>
  <si>
    <t>Ambulance_úhrada_JPL</t>
  </si>
  <si>
    <t>O</t>
  </si>
  <si>
    <t>JPL</t>
  </si>
  <si>
    <t>Ambulance_úhrada_ostatní</t>
  </si>
  <si>
    <t>Regulace_preskripce</t>
  </si>
  <si>
    <t>P</t>
  </si>
  <si>
    <t>Celková regulace v Kč za předepsané léčivé přípravky a zdravotnické prostředky (záporné číslo)</t>
  </si>
  <si>
    <t>Regulace_vyžádaná_péče</t>
  </si>
  <si>
    <t>RVP</t>
  </si>
  <si>
    <t>Celková regulace v Kč za vyžádanou péči (záporné číslo)</t>
  </si>
  <si>
    <t>Celková_úhrada_ambulantní_péče_a_JPL</t>
  </si>
  <si>
    <t>Q</t>
  </si>
  <si>
    <t>Celková_úhrada</t>
  </si>
  <si>
    <t>2.1</t>
  </si>
  <si>
    <t>X</t>
  </si>
  <si>
    <t>Typ_OD</t>
  </si>
  <si>
    <t>Typ ošetřovacího dne (číslo) včetně NIP, DIOP, NVP a ošetřovacíh dnů v číselnících ZP</t>
  </si>
  <si>
    <t>Kategorie_pacienta</t>
  </si>
  <si>
    <t>Kategorie pacienta podle Seznamu výkonů v rámci daného typu OD</t>
  </si>
  <si>
    <t>Segment_ZPP</t>
  </si>
  <si>
    <t>Segment (číslo řádku) dle zdravotně pojistného plánu, kam daný OD spadá</t>
  </si>
  <si>
    <t>Počet vykázaných a uznaných ošetřovacích dnů daného typu a kategorie</t>
  </si>
  <si>
    <t>Celková úhrada za ošetřovací dny daného typu a kategorie pacienta</t>
  </si>
  <si>
    <t>ZS</t>
  </si>
  <si>
    <t>CZ-DRG casemix z části B, D, F, G a H za případy hospitalizací hrazené skrze úhradu vyčleněnou z paušální úhrady</t>
  </si>
  <si>
    <t>Úhrada podle bodu 8.5</t>
  </si>
  <si>
    <t>Úhrada_ERN</t>
  </si>
  <si>
    <t>ERN</t>
  </si>
  <si>
    <t>Počet_bodů_urgent</t>
  </si>
  <si>
    <t>Korunové_položky_urgent</t>
  </si>
  <si>
    <t>Úhrada_příjem_ZZS</t>
  </si>
  <si>
    <t>ZZS</t>
  </si>
  <si>
    <t>Úhrada za výkony jednodenní péče (vykázané jako výkony jednodenní péče, nikoliv akutní lůžkové péče)</t>
  </si>
  <si>
    <t>Úhrada za výkony č. 78890, výkony odb. 005, bonifikace za položky na elektronickém receptu a další výše nezahrnuté ambulantní úhrady</t>
  </si>
  <si>
    <t>Úhrada za léčivé přípravky a potraviny pro zvláštní lékařské účely hrazené podle bodu 2.2 úhradové vyhlášky 2025; odpovídá řádku ZPP č. 2.1.4</t>
  </si>
  <si>
    <t>CZ-DRG casemix z části A za případy hospitalizací hrazené skrze paušální úhradu (CM_(2025,CZ-DRG,A))</t>
  </si>
  <si>
    <t>Redukovaný CZ-DRG casemix za případy hospitalizací hrazené skrze paušální úhradu (CM_(red,2025,CZ-DRG,A)) tj. případy vztažené k diagnózám podle části A</t>
  </si>
  <si>
    <t>Počet případů hospitalizací hrazených skrze paušální úhradu (PP_(drg,A,2025)), tj. případy vztažené k diagnózám podle části A</t>
  </si>
  <si>
    <t>Hodnota extramurální péče v Kč vyžádané v rámci případů hrazených paušálem zařazených k části A (EM_(2025,A))</t>
  </si>
  <si>
    <t>Úhrada vyčleněná z paušální úhrady (ÚHR_vyčl,CZ-DRG,2025) (po odečtení extramurálu)</t>
  </si>
  <si>
    <t>CZ-DRG casemix z části C a E za případy hospitalizací hrazené skrze úhradu vyčleněnou z paušální úhrady  (CM_(2025,CZ-DRG,CE))</t>
  </si>
  <si>
    <t>Individuální základní sazba hospitalizací vyčleněných z paušální úhrady, tj. případy hospitalizací vztažených k diagnózám podle části C a E (IZS_(2025,CZ-DRG,CE))</t>
  </si>
  <si>
    <t>Hodnota extramurální péče v Kč vyžádané v rámci případů hrazených úhradou vyčleněnou z paušální úhrady (EM_(2025,CE))</t>
  </si>
  <si>
    <t>Úhrada za případy hospitalizací hrazené formou případového paušálu podle CZ-DRG (ÚHR_(PP,CZ-DRG,2025)) (po odečtení extramurálu)</t>
  </si>
  <si>
    <t>Hodnota extramurální péče v Kč vyžádané v rámci případů hospitalizací hrazených formou případového paušálu podle CZ-DRG (EM_(2025,BDFGH))</t>
  </si>
  <si>
    <t>Úhrada za služby ALP pokud poskytovatel v referenčním nebo hodnoceném období poskytnul hrazené služby 50 nebo méně pojištěncům (Úhr_(pod50,CZ-DRG,2025));(po odečtení extramurálu)</t>
  </si>
  <si>
    <t>Hodnota extramurální péče v Kč vyžádané v případě ošetření 50 a méně pojištěnců EM_(pod50,2025)</t>
  </si>
  <si>
    <t>Celková výše vyplacené úhrady podle bodu 8.3 přílohy č. 1 úhradové vyhlášky 2025 (úhrada za paliativní týmy)</t>
  </si>
  <si>
    <t>Úhrada za péči na urgentním příjmu a výkon č. 09564 (Úhr_(Urg,2025))</t>
  </si>
  <si>
    <t>Počet bodů za výkony č. 06720, 06726, 06727, 06728 a 06729 podle seznamu výkonů vykázané v hodnoceném období (PB_urg,2025))</t>
  </si>
  <si>
    <t>Hodnota korunových položek vykázaných společně s výkony urgentního příjmu v hodnoceném období (KP_urg,2025)</t>
  </si>
  <si>
    <t>Celková úhrada za ambulantní služby podléhající úhradové regulaci včetně bonifikací (Úhr_amb_2025)</t>
  </si>
  <si>
    <t>Hodnota korunových položek podléhající úhradové regulaci vykázaných mimo ambulantní komplement (KP_2025,ost)</t>
  </si>
  <si>
    <t>Hodnota péče podléhající úhradové regulaci vykázané mimo ambulantní komplement včetně bonifikací (Hodnota_péče_2025,ost)</t>
  </si>
  <si>
    <t>Celková úhrada za ambulantní služby nepodléhající úhradové regulaci (bez úhrady za regulované ambulantní služby, úhrady za urgentní příjem a úhrady dle bodu 8 přílohy č. 1 úhradové vyhlášky 2025)</t>
  </si>
  <si>
    <t>Ambulance_počet_bodů_laborator</t>
  </si>
  <si>
    <t>Ambulance_korunové_položky_laborator</t>
  </si>
  <si>
    <t>Ambulance_hodnota_péče_laborator</t>
  </si>
  <si>
    <t>Ambulance_hodnota_péče_radio</t>
  </si>
  <si>
    <t>Ambulance_počet_bodů_radio</t>
  </si>
  <si>
    <t>Ambulance_korunové_položky_radio</t>
  </si>
  <si>
    <t>Úhrada formou paušální úhrady (ÚHR_(PU,CZ-DRG,2025)) (po odečtení extramurálu)</t>
  </si>
  <si>
    <t>Počet bodů vykázaných v ambulantním komplementu podléhajícímu úhradové regulaci (PB_2025,lab)</t>
  </si>
  <si>
    <t>Hodnota korunových položek v ambulantním komplementu podléhajícímu úhradové regulaci (KP_2025,lab)</t>
  </si>
  <si>
    <t>Hodnota péče v ambulantním komplementu podléhajícímu úhradové regulaci včetně bonifikací (Hodnota_péče_2025,lab)</t>
  </si>
  <si>
    <t>Úhrada za léčivé přípravky a zdravotnické prostředky vyjmuté z úhrady za případy hospitalizací a hrazené mimo DRG, uvedené v příloze č. 12 k úhradové vyhlášce 2025</t>
  </si>
  <si>
    <t>Úhrada za léčivé přípravky a zdravotnické prostředky podané ambulantně, uvedené v příloze č. 12 k úhradové vyhlášce 2025</t>
  </si>
  <si>
    <t>Paušál_ZS</t>
  </si>
  <si>
    <t>IZS</t>
  </si>
  <si>
    <t>Vyčleněné_IZS</t>
  </si>
  <si>
    <t>Vyčleněné_casemix</t>
  </si>
  <si>
    <t>Vyčleněné_ZS</t>
  </si>
  <si>
    <t>Výsledná základní sazba použitá pro úhradu případů hrazených paušální úhradou (kalkulace dle vlastní metodiky zdravotní pojišťovny)</t>
  </si>
  <si>
    <t>Výsledná základní sazba použitá pro úhradu případů hrazených úhradou vyčleněnou z paušální úhrady (kalkulace dle vlastní metodiky zdravotní pojišťovny)</t>
  </si>
  <si>
    <t>Případový_paušál_casemix</t>
  </si>
  <si>
    <t>Případový_paušál_ZS</t>
  </si>
  <si>
    <t>Výsledná základní sazba použitá pro úhradu případů hrazených formou případového paušálu (kalkulace dle vlastní metodiky zdravotní pojišťovny)</t>
  </si>
  <si>
    <t>Pod_50_úhrada</t>
  </si>
  <si>
    <t>Pod_50_casemix</t>
  </si>
  <si>
    <t>Pod_50_ZS</t>
  </si>
  <si>
    <t>Výsledná základní sazba použitá pro úhradu ALP, pokud poskytovatel v referenčním nebo hodnoceném období poskytnul hrazené služby 50 nebo méně pojištěncům (kalkulace dle vlastní metodiky zdravotní pojišťovny)</t>
  </si>
  <si>
    <t>CZ-DRG casemix z části A až H za případy hospitalizací pokud poskytovatel poskytnul hrazené služby 50 nebo méně pojištěncům  (CM_(pod50,CZ-DRG,2025))</t>
  </si>
  <si>
    <t>Úhrada podle bodu 8.4</t>
  </si>
  <si>
    <t>Úhrada_bon_PA</t>
  </si>
  <si>
    <t>PA</t>
  </si>
  <si>
    <t>Úhrada podle bodu 8.6 (navýšení úhrady za integrovanou péči porodních asistentek)</t>
  </si>
  <si>
    <t>Celková_ZS</t>
  </si>
  <si>
    <t>Výsledná základní sazba použitá pro úhradu veškeré akutní lůžkové péče (kalkulace dle vlastní metodiky zdravotní pojišťovny)</t>
  </si>
  <si>
    <t>Výše paušální bonifikace za poskytování psychiatrické krizové péče při urgentním příjmu (K*bonifikace) (tato položka je zároveň součástí proměnné Úhrada_urgent)</t>
  </si>
  <si>
    <t>Úhrada za vykázané a uznané výkony č. 09564 (Úhrada_PříjemZZS2025) (tato položka je zároveň součástí proměnné Úhrada_urgent)</t>
  </si>
  <si>
    <t>Počet bodů podléhající úhradové regulaci vykázaných mimo ambulantní komplement (PB_2025,ost)</t>
  </si>
  <si>
    <t>Počet bodů podléhající úhradové regulaci vykázaných v ambulantní radiodiagnostice (PB_2025,rad)</t>
  </si>
  <si>
    <t>PBO</t>
  </si>
  <si>
    <t>PBR</t>
  </si>
  <si>
    <t>KPO</t>
  </si>
  <si>
    <t>KPR</t>
  </si>
  <si>
    <t>Hodnota korunových položek podléhající úhradové regulaci vykázaných v ambulantní radiodiagnostice (KP_2025,rad)</t>
  </si>
  <si>
    <t>Hodnota péče podléhající úhradové regulaci vykázané v ambulantní radiodiagnostice včetně bonifikací (Hodnota_péče_2025,rad)</t>
  </si>
  <si>
    <t>Celková výše úhrady poskytovateli za lůžkovou péči - součet řádků 5, 6, 10, 13, 20, 25, 29, 33, 34, 35, 36 a 39; odpovídá řádku ZPP č. 2.1.2</t>
  </si>
  <si>
    <t>Celková výše úhrady poskytovateli za ambulantní péči a JPL - součet řádků 7, 42, 47, 57, 60, 61, 62 a 63 ; odpovídá součtu řádků ZPP č. 2.1.1 a 2.1.3</t>
  </si>
  <si>
    <t>RPR</t>
  </si>
  <si>
    <t>Celková úhrada poskytovateli - součet řádků 12, 40, 64; odpovídá řádku ZPP č. 2.1</t>
  </si>
  <si>
    <t>Výsledný kód segmentu</t>
  </si>
  <si>
    <t>HPO</t>
  </si>
  <si>
    <t>HPR</t>
  </si>
  <si>
    <t>12H</t>
  </si>
  <si>
    <t>12A</t>
  </si>
  <si>
    <t>Počet_OD</t>
  </si>
  <si>
    <t>2.2.1-2.2.4</t>
  </si>
  <si>
    <t>"-" + Typ_OD + Kategorie_pacienta</t>
  </si>
  <si>
    <t>o</t>
  </si>
  <si>
    <t>Úhrada</t>
  </si>
  <si>
    <t>u</t>
  </si>
  <si>
    <r>
      <t>Např. pro počet OD u poskytovatele v segmentu 2.2.1 s typem OD 05 a kategorii pacienta 5 bude kód segmentu ve tvaru: "</t>
    </r>
    <r>
      <rPr>
        <b/>
        <sz val="11"/>
        <color theme="4"/>
        <rFont val="Calibri"/>
        <family val="2"/>
        <charset val="238"/>
        <scheme val="minor"/>
      </rPr>
      <t>2.2.1-055o</t>
    </r>
    <r>
      <rPr>
        <sz val="11"/>
        <color theme="1"/>
        <rFont val="Calibri"/>
        <family val="2"/>
        <charset val="238"/>
        <scheme val="minor"/>
      </rPr>
      <t>"</t>
    </r>
  </si>
  <si>
    <r>
      <t>Podobně pro úhradu u poskytovatele v segmentu 2.2.3 za typ OD 15 a kategorii pacienta 1 bude kód segmentu ve tvaru: "</t>
    </r>
    <r>
      <rPr>
        <b/>
        <sz val="11"/>
        <color theme="4"/>
        <rFont val="Calibri"/>
        <family val="2"/>
        <charset val="238"/>
        <scheme val="minor"/>
      </rPr>
      <t>2.2.3-151u</t>
    </r>
    <r>
      <rPr>
        <sz val="11"/>
        <color theme="1"/>
        <rFont val="Calibri"/>
        <family val="2"/>
        <charset val="238"/>
        <scheme val="minor"/>
      </rPr>
      <t>"</t>
    </r>
  </si>
  <si>
    <t>Změna</t>
  </si>
  <si>
    <t>nový ukazatel</t>
  </si>
  <si>
    <t>změna zkratky</t>
  </si>
  <si>
    <t>Výsledný kód segmentu v sobě musí zahrnovat proměnné Typ_OD (poslední 2 číslice z kódu výkonu) a Kategorie_pacienta (1 - 5), stejně jako výsledný ukazatel. Pokud položka Kategorie_pacienta není evidována, použijte "1".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</si>
</sst>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49" fontId="0" fillId="0" borderId="1" xfId="0" applyNumberFormat="1" applyBorder="1"/>
    <xf numFmtId="49" fontId="0" fillId="0" borderId="0" xfId="0" applyNumberFormat="1"/>
    <xf numFmtId="49" fontId="0" fillId="0" borderId="2" xfId="0" applyNumberFormat="1" applyBorder="1"/>
    <xf numFmtId="0" fontId="0" fillId="0" borderId="0" xfId="0" applyAlignment="1">
      <alignment wrapText="1"/>
    </xf>
    <xf numFmtId="0" fontId="0" fillId="0" borderId="0" xfId="0" applyFill="1"/>
    <xf numFmtId="0" fontId="0" fillId="2" borderId="0" xfId="0" applyFill="1"/>
    <xf numFmtId="49" fontId="0" fillId="2" borderId="0" xfId="0" applyNumberFormat="1" applyFill="1"/>
    <xf numFmtId="49" fontId="0" fillId="2" borderId="1" xfId="0" applyNumberFormat="1" applyFill="1" applyBorder="1"/>
    <xf numFmtId="0" fontId="0" fillId="0" borderId="0" xfId="0" applyNumberFormat="1"/>
    <xf numFmtId="0" fontId="0" fillId="0" borderId="2" xfId="0" applyNumberFormat="1" applyBorder="1"/>
    <xf numFmtId="0" fontId="0" fillId="2" borderId="2" xfId="0" applyNumberFormat="1" applyFill="1" applyBorder="1"/>
    <xf numFmtId="0" fontId="0" fillId="0" borderId="2" xfId="0" applyNumberFormat="1" applyFill="1" applyBorder="1"/>
    <xf numFmtId="49" fontId="0" fillId="0" borderId="0" xfId="0" applyNumberFormat="1" applyFill="1"/>
    <xf numFmtId="0" fontId="0" fillId="0" borderId="0" xfId="0" applyNumberFormat="1" applyFill="1" applyBorder="1"/>
    <xf numFmtId="0" fontId="0" fillId="0" borderId="0" xfId="0" applyNumberFormat="1" applyBorder="1"/>
    <xf numFmtId="0" fontId="0" fillId="2" borderId="0" xfId="0" applyNumberFormat="1" applyFill="1" applyBorder="1"/>
    <xf numFmtId="49" fontId="0" fillId="0" borderId="0" xfId="0" applyNumberFormat="1" applyFont="1" applyFill="1"/>
    <xf numFmtId="49" fontId="0" fillId="0" borderId="1" xfId="0" applyNumberFormat="1" applyFill="1" applyBorder="1"/>
    <xf numFmtId="0" fontId="0" fillId="2" borderId="1" xfId="0" applyFill="1" applyBorder="1"/>
    <xf numFmtId="0" fontId="0" fillId="0" borderId="1" xfId="0" applyFill="1" applyBorder="1"/>
    <xf numFmtId="0" fontId="0" fillId="0" borderId="0" xfId="0" applyNumberFormat="1" applyFont="1" applyFill="1" applyBorder="1"/>
    <xf numFmtId="0" fontId="0" fillId="2" borderId="1" xfId="0" applyNumberFormat="1" applyFill="1" applyBorder="1"/>
    <xf numFmtId="0" fontId="0" fillId="0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2" xfId="0" applyFill="1" applyBorder="1"/>
    <xf numFmtId="49" fontId="0" fillId="2" borderId="2" xfId="0" applyNumberFormat="1" applyFill="1" applyBorder="1"/>
    <xf numFmtId="0" fontId="0" fillId="2" borderId="3" xfId="0" applyNumberFormat="1" applyFill="1" applyBorder="1"/>
    <xf numFmtId="0" fontId="1" fillId="2" borderId="0" xfId="0" applyFont="1" applyFill="1"/>
    <xf numFmtId="0" fontId="0" fillId="2" borderId="3" xfId="0" applyFill="1" applyBorder="1"/>
    <xf numFmtId="49" fontId="0" fillId="2" borderId="3" xfId="0" applyNumberFormat="1" applyFill="1" applyBorder="1"/>
    <xf numFmtId="0" fontId="1" fillId="2" borderId="3" xfId="0" applyFont="1" applyFill="1" applyBorder="1"/>
    <xf numFmtId="0" fontId="2" fillId="3" borderId="1" xfId="0" applyFont="1" applyFill="1" applyBorder="1"/>
    <xf numFmtId="49" fontId="2" fillId="3" borderId="1" xfId="0" applyNumberFormat="1" applyFont="1" applyFill="1" applyBorder="1"/>
    <xf numFmtId="0" fontId="0" fillId="0" borderId="3" xfId="0" applyBorder="1"/>
    <xf numFmtId="49" fontId="0" fillId="0" borderId="3" xfId="0" applyNumberFormat="1" applyBorder="1"/>
    <xf numFmtId="49" fontId="0" fillId="0" borderId="0" xfId="0" applyNumberFormat="1" applyFill="1" applyBorder="1"/>
    <xf numFmtId="49" fontId="0" fillId="2" borderId="0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E94D-5302-453F-B2DA-80266DCBC0A5}">
  <dimension ref="A1:J66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4.5" x14ac:dyDescent="0.35"/>
  <cols>
    <col min="1" max="1" width="10.54296875" bestFit="1" customWidth="1"/>
    <col min="2" max="2" width="42.7265625" bestFit="1" customWidth="1"/>
    <col min="3" max="3" width="12.54296875" style="4" bestFit="1" customWidth="1"/>
    <col min="4" max="4" width="16.54296875" style="4" customWidth="1"/>
    <col min="5" max="5" width="21" style="4" bestFit="1" customWidth="1"/>
    <col min="6" max="6" width="22.81640625" style="11" customWidth="1"/>
    <col min="7" max="7" width="14.81640625" style="16" customWidth="1"/>
    <col min="8" max="8" width="218.7265625" customWidth="1"/>
    <col min="9" max="9" width="11.81640625" customWidth="1"/>
    <col min="10" max="10" width="29.81640625" customWidth="1"/>
  </cols>
  <sheetData>
    <row r="1" spans="1:10" x14ac:dyDescent="0.35">
      <c r="A1" s="35" t="s">
        <v>0</v>
      </c>
      <c r="B1" s="35" t="s">
        <v>1</v>
      </c>
      <c r="C1" s="36" t="s">
        <v>2</v>
      </c>
      <c r="D1" s="36" t="s">
        <v>3</v>
      </c>
      <c r="E1" s="36" t="s">
        <v>4</v>
      </c>
      <c r="F1" s="36" t="s">
        <v>200</v>
      </c>
      <c r="G1" s="36" t="s">
        <v>213</v>
      </c>
      <c r="H1" s="35" t="s">
        <v>5</v>
      </c>
      <c r="I1" s="35" t="s">
        <v>6</v>
      </c>
      <c r="J1" s="35" t="s">
        <v>7</v>
      </c>
    </row>
    <row r="2" spans="1:10" x14ac:dyDescent="0.35">
      <c r="A2">
        <v>1</v>
      </c>
      <c r="B2" t="s">
        <v>8</v>
      </c>
      <c r="C2" s="4" t="s">
        <v>9</v>
      </c>
      <c r="D2" s="4" t="s">
        <v>9</v>
      </c>
      <c r="E2" s="4" t="s">
        <v>9</v>
      </c>
      <c r="H2" t="s">
        <v>10</v>
      </c>
      <c r="I2" t="s">
        <v>11</v>
      </c>
      <c r="J2">
        <v>111</v>
      </c>
    </row>
    <row r="3" spans="1:10" x14ac:dyDescent="0.35">
      <c r="A3" s="8">
        <v>2</v>
      </c>
      <c r="B3" s="8" t="s">
        <v>12</v>
      </c>
      <c r="C3" s="9" t="s">
        <v>9</v>
      </c>
      <c r="D3" s="9" t="s">
        <v>9</v>
      </c>
      <c r="E3" s="9" t="s">
        <v>9</v>
      </c>
      <c r="F3" s="27"/>
      <c r="G3" s="18"/>
      <c r="H3" s="8" t="s">
        <v>13</v>
      </c>
      <c r="I3" s="8" t="s">
        <v>11</v>
      </c>
      <c r="J3" s="8">
        <v>5002000</v>
      </c>
    </row>
    <row r="4" spans="1:10" x14ac:dyDescent="0.35">
      <c r="A4">
        <v>3</v>
      </c>
      <c r="B4" t="s">
        <v>14</v>
      </c>
      <c r="C4" s="4" t="s">
        <v>9</v>
      </c>
      <c r="D4" s="4" t="s">
        <v>9</v>
      </c>
      <c r="E4" s="4" t="s">
        <v>9</v>
      </c>
      <c r="H4" t="s">
        <v>15</v>
      </c>
      <c r="I4" t="s">
        <v>16</v>
      </c>
      <c r="J4" t="s">
        <v>17</v>
      </c>
    </row>
    <row r="5" spans="1:10" x14ac:dyDescent="0.35">
      <c r="A5">
        <v>4</v>
      </c>
      <c r="B5" t="s">
        <v>18</v>
      </c>
      <c r="C5" s="4" t="s">
        <v>9</v>
      </c>
      <c r="D5" s="4" t="s">
        <v>9</v>
      </c>
      <c r="E5" s="4" t="s">
        <v>9</v>
      </c>
      <c r="H5" t="s">
        <v>19</v>
      </c>
      <c r="I5" t="s">
        <v>16</v>
      </c>
      <c r="J5" t="s">
        <v>20</v>
      </c>
    </row>
    <row r="6" spans="1:10" x14ac:dyDescent="0.35">
      <c r="A6" s="8">
        <v>5</v>
      </c>
      <c r="B6" s="28" t="s">
        <v>21</v>
      </c>
      <c r="C6" s="29" t="s">
        <v>22</v>
      </c>
      <c r="D6" s="29" t="s">
        <v>23</v>
      </c>
      <c r="E6" s="29" t="s">
        <v>24</v>
      </c>
      <c r="F6" s="13" t="str">
        <f>C6&amp;D6&amp;"-"&amp;E6</f>
        <v>2.1.2A-DOP</v>
      </c>
      <c r="G6" s="13"/>
      <c r="H6" s="28" t="s">
        <v>25</v>
      </c>
      <c r="I6" s="28" t="s">
        <v>26</v>
      </c>
      <c r="J6" s="28">
        <v>1500</v>
      </c>
    </row>
    <row r="7" spans="1:10" s="7" customFormat="1" x14ac:dyDescent="0.35">
      <c r="A7" s="8">
        <v>6</v>
      </c>
      <c r="B7" s="8" t="s">
        <v>27</v>
      </c>
      <c r="C7" s="9" t="s">
        <v>22</v>
      </c>
      <c r="D7" s="9" t="s">
        <v>23</v>
      </c>
      <c r="E7" s="9" t="s">
        <v>203</v>
      </c>
      <c r="F7" s="18" t="str">
        <f t="shared" ref="F7:F66" si="0">C7&amp;D7&amp;"-"&amp;E7</f>
        <v>2.1.2A-12H</v>
      </c>
      <c r="G7" s="18"/>
      <c r="H7" s="8" t="s">
        <v>163</v>
      </c>
      <c r="I7" s="8" t="s">
        <v>26</v>
      </c>
      <c r="J7" s="8">
        <v>3500.5</v>
      </c>
    </row>
    <row r="8" spans="1:10" s="7" customFormat="1" x14ac:dyDescent="0.35">
      <c r="A8" s="8">
        <v>7</v>
      </c>
      <c r="B8" s="8" t="s">
        <v>28</v>
      </c>
      <c r="C8" s="9" t="s">
        <v>29</v>
      </c>
      <c r="D8" s="9" t="s">
        <v>23</v>
      </c>
      <c r="E8" s="9" t="s">
        <v>204</v>
      </c>
      <c r="F8" s="18" t="str">
        <f t="shared" si="0"/>
        <v>2.1.1A-12A</v>
      </c>
      <c r="G8" s="18"/>
      <c r="H8" s="8" t="s">
        <v>164</v>
      </c>
      <c r="I8" s="8" t="s">
        <v>26</v>
      </c>
      <c r="J8" s="8">
        <v>3500.5</v>
      </c>
    </row>
    <row r="9" spans="1:10" x14ac:dyDescent="0.35">
      <c r="A9" s="8">
        <v>8</v>
      </c>
      <c r="B9" s="28" t="s">
        <v>30</v>
      </c>
      <c r="C9" s="29" t="s">
        <v>22</v>
      </c>
      <c r="D9" s="29" t="s">
        <v>31</v>
      </c>
      <c r="E9" s="29" t="s">
        <v>32</v>
      </c>
      <c r="F9" s="13" t="str">
        <f t="shared" si="0"/>
        <v>2.1.2B-CM</v>
      </c>
      <c r="G9" s="13"/>
      <c r="H9" s="28" t="s">
        <v>33</v>
      </c>
      <c r="I9" s="28" t="s">
        <v>26</v>
      </c>
      <c r="J9" s="28">
        <v>34.25</v>
      </c>
    </row>
    <row r="10" spans="1:10" x14ac:dyDescent="0.35">
      <c r="A10" s="8">
        <v>9</v>
      </c>
      <c r="B10" s="8" t="s">
        <v>34</v>
      </c>
      <c r="C10" s="9" t="s">
        <v>22</v>
      </c>
      <c r="D10" s="9" t="s">
        <v>31</v>
      </c>
      <c r="E10" s="9" t="s">
        <v>35</v>
      </c>
      <c r="F10" s="18" t="str">
        <f t="shared" si="0"/>
        <v>2.1.2B-PP</v>
      </c>
      <c r="G10" s="18"/>
      <c r="H10" s="8" t="s">
        <v>36</v>
      </c>
      <c r="I10" s="8" t="s">
        <v>11</v>
      </c>
      <c r="J10" s="8">
        <v>15</v>
      </c>
    </row>
    <row r="11" spans="1:10" x14ac:dyDescent="0.35">
      <c r="A11" s="8">
        <v>10</v>
      </c>
      <c r="B11" s="8" t="s">
        <v>37</v>
      </c>
      <c r="C11" s="9" t="s">
        <v>22</v>
      </c>
      <c r="D11" s="9" t="s">
        <v>31</v>
      </c>
      <c r="E11" s="9" t="s">
        <v>38</v>
      </c>
      <c r="F11" s="18" t="str">
        <f t="shared" si="0"/>
        <v>2.1.2B-UHR</v>
      </c>
      <c r="G11" s="18"/>
      <c r="H11" s="8" t="s">
        <v>39</v>
      </c>
      <c r="I11" s="8" t="s">
        <v>26</v>
      </c>
      <c r="J11" s="8">
        <v>137000</v>
      </c>
    </row>
    <row r="12" spans="1:10" x14ac:dyDescent="0.35">
      <c r="A12" s="8">
        <v>11</v>
      </c>
      <c r="B12" s="21" t="s">
        <v>40</v>
      </c>
      <c r="C12" s="10" t="s">
        <v>22</v>
      </c>
      <c r="D12" s="10" t="s">
        <v>31</v>
      </c>
      <c r="E12" s="10" t="s">
        <v>41</v>
      </c>
      <c r="F12" s="18" t="str">
        <f t="shared" si="0"/>
        <v>2.1.2B-EM</v>
      </c>
      <c r="G12" s="18"/>
      <c r="H12" s="21" t="s">
        <v>42</v>
      </c>
      <c r="I12" s="21" t="s">
        <v>26</v>
      </c>
      <c r="J12" s="21">
        <v>25476</v>
      </c>
    </row>
    <row r="13" spans="1:10" x14ac:dyDescent="0.35">
      <c r="A13" s="8">
        <v>12</v>
      </c>
      <c r="B13" s="8" t="s">
        <v>43</v>
      </c>
      <c r="C13" s="9" t="s">
        <v>44</v>
      </c>
      <c r="D13" s="9" t="s">
        <v>45</v>
      </c>
      <c r="E13" s="9" t="s">
        <v>38</v>
      </c>
      <c r="F13" s="13" t="str">
        <f t="shared" si="0"/>
        <v>2.1.4C-UHR</v>
      </c>
      <c r="G13" s="30"/>
      <c r="H13" s="8" t="s">
        <v>132</v>
      </c>
      <c r="I13" s="8" t="s">
        <v>26</v>
      </c>
      <c r="J13" s="8">
        <v>150252</v>
      </c>
    </row>
    <row r="14" spans="1:10" x14ac:dyDescent="0.35">
      <c r="A14" s="8">
        <v>13</v>
      </c>
      <c r="B14" s="28" t="s">
        <v>46</v>
      </c>
      <c r="C14" s="29" t="s">
        <v>22</v>
      </c>
      <c r="D14" s="29" t="s">
        <v>47</v>
      </c>
      <c r="E14" s="29" t="s">
        <v>38</v>
      </c>
      <c r="F14" s="13" t="str">
        <f t="shared" si="0"/>
        <v>2.1.2D-UHR</v>
      </c>
      <c r="G14" s="18"/>
      <c r="H14" s="28" t="s">
        <v>159</v>
      </c>
      <c r="I14" s="28" t="s">
        <v>26</v>
      </c>
      <c r="J14" s="28">
        <v>500000</v>
      </c>
    </row>
    <row r="15" spans="1:10" x14ac:dyDescent="0.35">
      <c r="A15" s="8">
        <v>14</v>
      </c>
      <c r="B15" s="8" t="s">
        <v>48</v>
      </c>
      <c r="C15" s="9" t="s">
        <v>22</v>
      </c>
      <c r="D15" s="9" t="s">
        <v>47</v>
      </c>
      <c r="E15" s="9" t="s">
        <v>32</v>
      </c>
      <c r="F15" s="18" t="str">
        <f t="shared" si="0"/>
        <v>2.1.2D-CM</v>
      </c>
      <c r="G15" s="18"/>
      <c r="H15" s="8" t="s">
        <v>133</v>
      </c>
      <c r="I15" s="8" t="s">
        <v>26</v>
      </c>
      <c r="J15" s="8">
        <v>130</v>
      </c>
    </row>
    <row r="16" spans="1:10" x14ac:dyDescent="0.35">
      <c r="A16" s="8">
        <v>15</v>
      </c>
      <c r="B16" s="8" t="s">
        <v>49</v>
      </c>
      <c r="C16" s="9" t="s">
        <v>22</v>
      </c>
      <c r="D16" s="9" t="s">
        <v>47</v>
      </c>
      <c r="E16" s="9" t="s">
        <v>50</v>
      </c>
      <c r="F16" s="18" t="str">
        <f t="shared" si="0"/>
        <v>2.1.2D-CMr</v>
      </c>
      <c r="G16" s="18"/>
      <c r="H16" s="8" t="s">
        <v>134</v>
      </c>
      <c r="I16" s="8" t="s">
        <v>26</v>
      </c>
      <c r="J16" s="8">
        <v>130</v>
      </c>
    </row>
    <row r="17" spans="1:10" x14ac:dyDescent="0.35">
      <c r="A17" s="8">
        <v>16</v>
      </c>
      <c r="B17" s="8" t="s">
        <v>51</v>
      </c>
      <c r="C17" s="9" t="s">
        <v>22</v>
      </c>
      <c r="D17" s="9" t="s">
        <v>47</v>
      </c>
      <c r="E17" s="9" t="s">
        <v>35</v>
      </c>
      <c r="F17" s="18" t="str">
        <f t="shared" si="0"/>
        <v>2.1.2D-PP</v>
      </c>
      <c r="G17" s="18"/>
      <c r="H17" s="8" t="s">
        <v>135</v>
      </c>
      <c r="I17" s="8" t="s">
        <v>11</v>
      </c>
      <c r="J17" s="8">
        <v>140</v>
      </c>
    </row>
    <row r="18" spans="1:10" x14ac:dyDescent="0.35">
      <c r="A18" s="8">
        <v>17</v>
      </c>
      <c r="B18" s="8" t="s">
        <v>52</v>
      </c>
      <c r="C18" s="9" t="s">
        <v>22</v>
      </c>
      <c r="D18" s="9" t="s">
        <v>47</v>
      </c>
      <c r="E18" s="9" t="s">
        <v>41</v>
      </c>
      <c r="F18" s="18" t="str">
        <f t="shared" si="0"/>
        <v>2.1.2D-EM</v>
      </c>
      <c r="G18" s="18"/>
      <c r="H18" s="8" t="s">
        <v>136</v>
      </c>
      <c r="I18" s="8" t="s">
        <v>26</v>
      </c>
      <c r="J18" s="8">
        <v>35000</v>
      </c>
    </row>
    <row r="19" spans="1:10" x14ac:dyDescent="0.35">
      <c r="A19">
        <v>18</v>
      </c>
      <c r="B19" t="s">
        <v>53</v>
      </c>
      <c r="C19" s="4" t="s">
        <v>22</v>
      </c>
      <c r="D19" s="4" t="s">
        <v>47</v>
      </c>
      <c r="E19" s="4" t="s">
        <v>54</v>
      </c>
      <c r="F19" s="17" t="str">
        <f t="shared" si="0"/>
        <v>2.1.2D-IZP</v>
      </c>
      <c r="G19" s="39"/>
      <c r="H19" t="s">
        <v>55</v>
      </c>
      <c r="I19" t="s">
        <v>26</v>
      </c>
      <c r="J19">
        <v>1</v>
      </c>
    </row>
    <row r="20" spans="1:10" s="7" customFormat="1" x14ac:dyDescent="0.35">
      <c r="A20" s="8">
        <v>19</v>
      </c>
      <c r="B20" s="8" t="s">
        <v>165</v>
      </c>
      <c r="C20" s="9" t="s">
        <v>22</v>
      </c>
      <c r="D20" s="9" t="s">
        <v>47</v>
      </c>
      <c r="E20" s="9" t="s">
        <v>121</v>
      </c>
      <c r="F20" s="18" t="str">
        <f t="shared" si="0"/>
        <v>2.1.2D-ZS</v>
      </c>
      <c r="G20" s="24" t="s">
        <v>214</v>
      </c>
      <c r="H20" s="9" t="s">
        <v>170</v>
      </c>
      <c r="I20" s="8" t="s">
        <v>26</v>
      </c>
      <c r="J20" s="8">
        <v>75000</v>
      </c>
    </row>
    <row r="21" spans="1:10" x14ac:dyDescent="0.35">
      <c r="A21" s="8">
        <v>20</v>
      </c>
      <c r="B21" s="28" t="s">
        <v>56</v>
      </c>
      <c r="C21" s="29" t="s">
        <v>22</v>
      </c>
      <c r="D21" s="29" t="s">
        <v>57</v>
      </c>
      <c r="E21" s="29" t="s">
        <v>38</v>
      </c>
      <c r="F21" s="13" t="str">
        <f t="shared" si="0"/>
        <v>2.1.2E-UHR</v>
      </c>
      <c r="G21" s="18"/>
      <c r="H21" s="28" t="s">
        <v>137</v>
      </c>
      <c r="I21" s="28" t="s">
        <v>26</v>
      </c>
      <c r="J21" s="28">
        <v>500000</v>
      </c>
    </row>
    <row r="22" spans="1:10" s="7" customFormat="1" x14ac:dyDescent="0.35">
      <c r="A22" s="8">
        <v>21</v>
      </c>
      <c r="B22" s="8" t="s">
        <v>168</v>
      </c>
      <c r="C22" s="9" t="s">
        <v>22</v>
      </c>
      <c r="D22" s="9" t="s">
        <v>57</v>
      </c>
      <c r="E22" s="9" t="s">
        <v>32</v>
      </c>
      <c r="F22" s="18" t="str">
        <f t="shared" si="0"/>
        <v>2.1.2E-CM</v>
      </c>
      <c r="G22" s="18"/>
      <c r="H22" s="8" t="s">
        <v>138</v>
      </c>
      <c r="I22" s="8" t="s">
        <v>26</v>
      </c>
      <c r="J22" s="8">
        <v>130</v>
      </c>
    </row>
    <row r="23" spans="1:10" s="7" customFormat="1" x14ac:dyDescent="0.35">
      <c r="A23" s="7">
        <v>22</v>
      </c>
      <c r="B23" s="7" t="s">
        <v>167</v>
      </c>
      <c r="C23" s="15" t="s">
        <v>22</v>
      </c>
      <c r="D23" s="15" t="s">
        <v>57</v>
      </c>
      <c r="E23" s="19" t="s">
        <v>166</v>
      </c>
      <c r="F23" s="23" t="str">
        <f>C23&amp;D23&amp;"-"&amp;E23</f>
        <v>2.1.2E-IZS</v>
      </c>
      <c r="G23" s="39" t="s">
        <v>215</v>
      </c>
      <c r="H23" s="7" t="s">
        <v>139</v>
      </c>
      <c r="I23" s="7" t="s">
        <v>26</v>
      </c>
      <c r="J23" s="7">
        <v>65000</v>
      </c>
    </row>
    <row r="24" spans="1:10" x14ac:dyDescent="0.35">
      <c r="A24" s="8">
        <v>23</v>
      </c>
      <c r="B24" s="8" t="s">
        <v>58</v>
      </c>
      <c r="C24" s="9" t="s">
        <v>22</v>
      </c>
      <c r="D24" s="9" t="s">
        <v>57</v>
      </c>
      <c r="E24" s="9" t="s">
        <v>41</v>
      </c>
      <c r="F24" s="18" t="str">
        <f t="shared" si="0"/>
        <v>2.1.2E-EM</v>
      </c>
      <c r="G24" s="18"/>
      <c r="H24" s="8" t="s">
        <v>140</v>
      </c>
      <c r="I24" s="8" t="s">
        <v>26</v>
      </c>
      <c r="J24" s="8">
        <v>35000</v>
      </c>
    </row>
    <row r="25" spans="1:10" s="7" customFormat="1" x14ac:dyDescent="0.35">
      <c r="A25" s="8">
        <v>24</v>
      </c>
      <c r="B25" s="8" t="s">
        <v>169</v>
      </c>
      <c r="C25" s="9" t="s">
        <v>22</v>
      </c>
      <c r="D25" s="9" t="s">
        <v>57</v>
      </c>
      <c r="E25" s="9" t="s">
        <v>121</v>
      </c>
      <c r="F25" s="18" t="str">
        <f t="shared" si="0"/>
        <v>2.1.2E-ZS</v>
      </c>
      <c r="G25" s="24" t="s">
        <v>214</v>
      </c>
      <c r="H25" s="9" t="s">
        <v>171</v>
      </c>
      <c r="I25" s="8" t="s">
        <v>26</v>
      </c>
      <c r="J25" s="8">
        <v>75000</v>
      </c>
    </row>
    <row r="26" spans="1:10" x14ac:dyDescent="0.35">
      <c r="A26" s="8">
        <v>25</v>
      </c>
      <c r="B26" s="28" t="s">
        <v>59</v>
      </c>
      <c r="C26" s="29" t="s">
        <v>22</v>
      </c>
      <c r="D26" s="29" t="s">
        <v>60</v>
      </c>
      <c r="E26" s="29" t="s">
        <v>38</v>
      </c>
      <c r="F26" s="13" t="str">
        <f t="shared" si="0"/>
        <v>2.1.2F-UHR</v>
      </c>
      <c r="G26" s="18"/>
      <c r="H26" s="28" t="s">
        <v>141</v>
      </c>
      <c r="I26" s="28" t="s">
        <v>26</v>
      </c>
      <c r="J26" s="28">
        <v>500000</v>
      </c>
    </row>
    <row r="27" spans="1:10" s="7" customFormat="1" x14ac:dyDescent="0.35">
      <c r="A27" s="8">
        <v>26</v>
      </c>
      <c r="B27" s="8" t="s">
        <v>172</v>
      </c>
      <c r="C27" s="9" t="s">
        <v>22</v>
      </c>
      <c r="D27" s="9" t="s">
        <v>60</v>
      </c>
      <c r="E27" s="9" t="s">
        <v>32</v>
      </c>
      <c r="F27" s="18" t="str">
        <f t="shared" si="0"/>
        <v>2.1.2F-CM</v>
      </c>
      <c r="G27" s="18"/>
      <c r="H27" s="8" t="s">
        <v>122</v>
      </c>
      <c r="I27" s="8" t="s">
        <v>26</v>
      </c>
      <c r="J27" s="8">
        <v>130</v>
      </c>
    </row>
    <row r="28" spans="1:10" x14ac:dyDescent="0.35">
      <c r="A28" s="8">
        <v>27</v>
      </c>
      <c r="B28" s="8" t="s">
        <v>61</v>
      </c>
      <c r="C28" s="9" t="s">
        <v>22</v>
      </c>
      <c r="D28" s="9" t="s">
        <v>60</v>
      </c>
      <c r="E28" s="9" t="s">
        <v>41</v>
      </c>
      <c r="F28" s="18" t="str">
        <f t="shared" si="0"/>
        <v>2.1.2F-EM</v>
      </c>
      <c r="G28" s="18"/>
      <c r="H28" s="8" t="s">
        <v>142</v>
      </c>
      <c r="I28" s="8" t="s">
        <v>26</v>
      </c>
      <c r="J28" s="8">
        <v>0</v>
      </c>
    </row>
    <row r="29" spans="1:10" s="7" customFormat="1" x14ac:dyDescent="0.35">
      <c r="A29" s="8">
        <v>28</v>
      </c>
      <c r="B29" s="8" t="s">
        <v>173</v>
      </c>
      <c r="C29" s="9" t="s">
        <v>22</v>
      </c>
      <c r="D29" s="9" t="s">
        <v>60</v>
      </c>
      <c r="E29" s="9" t="s">
        <v>121</v>
      </c>
      <c r="F29" s="18" t="str">
        <f t="shared" si="0"/>
        <v>2.1.2F-ZS</v>
      </c>
      <c r="G29" s="24" t="s">
        <v>214</v>
      </c>
      <c r="H29" s="9" t="s">
        <v>174</v>
      </c>
      <c r="I29" s="8" t="s">
        <v>26</v>
      </c>
      <c r="J29" s="8">
        <v>75000</v>
      </c>
    </row>
    <row r="30" spans="1:10" s="7" customFormat="1" x14ac:dyDescent="0.35">
      <c r="A30" s="8">
        <v>29</v>
      </c>
      <c r="B30" s="28" t="s">
        <v>175</v>
      </c>
      <c r="C30" s="29" t="s">
        <v>22</v>
      </c>
      <c r="D30" s="29" t="s">
        <v>62</v>
      </c>
      <c r="E30" s="29" t="s">
        <v>38</v>
      </c>
      <c r="F30" s="13" t="str">
        <f t="shared" si="0"/>
        <v>2.1.2G-UHR</v>
      </c>
      <c r="G30" s="18"/>
      <c r="H30" s="28" t="s">
        <v>143</v>
      </c>
      <c r="I30" s="28" t="s">
        <v>26</v>
      </c>
      <c r="J30" s="28">
        <v>500000</v>
      </c>
    </row>
    <row r="31" spans="1:10" s="7" customFormat="1" x14ac:dyDescent="0.35">
      <c r="A31" s="8">
        <v>30</v>
      </c>
      <c r="B31" s="8" t="s">
        <v>176</v>
      </c>
      <c r="C31" s="9" t="s">
        <v>22</v>
      </c>
      <c r="D31" s="9" t="s">
        <v>62</v>
      </c>
      <c r="E31" s="9" t="s">
        <v>32</v>
      </c>
      <c r="F31" s="18" t="str">
        <f t="shared" si="0"/>
        <v>2.1.2G-CM</v>
      </c>
      <c r="G31" s="18"/>
      <c r="H31" s="8" t="s">
        <v>179</v>
      </c>
      <c r="I31" s="8" t="s">
        <v>26</v>
      </c>
      <c r="J31" s="8">
        <v>1000</v>
      </c>
    </row>
    <row r="32" spans="1:10" x14ac:dyDescent="0.35">
      <c r="A32" s="8">
        <v>31</v>
      </c>
      <c r="B32" s="8" t="s">
        <v>63</v>
      </c>
      <c r="C32" s="9" t="s">
        <v>22</v>
      </c>
      <c r="D32" s="9" t="s">
        <v>62</v>
      </c>
      <c r="E32" s="9" t="s">
        <v>41</v>
      </c>
      <c r="F32" s="18" t="str">
        <f t="shared" si="0"/>
        <v>2.1.2G-EM</v>
      </c>
      <c r="G32" s="18"/>
      <c r="H32" s="8" t="s">
        <v>144</v>
      </c>
      <c r="I32" s="8" t="s">
        <v>26</v>
      </c>
      <c r="J32" s="8">
        <v>35000</v>
      </c>
    </row>
    <row r="33" spans="1:10" s="7" customFormat="1" x14ac:dyDescent="0.35">
      <c r="A33" s="8">
        <v>32</v>
      </c>
      <c r="B33" s="8" t="s">
        <v>177</v>
      </c>
      <c r="C33" s="9" t="s">
        <v>22</v>
      </c>
      <c r="D33" s="9" t="s">
        <v>62</v>
      </c>
      <c r="E33" s="9" t="s">
        <v>121</v>
      </c>
      <c r="F33" s="18" t="str">
        <f t="shared" si="0"/>
        <v>2.1.2G-ZS</v>
      </c>
      <c r="G33" s="24" t="s">
        <v>214</v>
      </c>
      <c r="H33" s="9" t="s">
        <v>178</v>
      </c>
      <c r="I33" s="8" t="s">
        <v>26</v>
      </c>
      <c r="J33" s="8">
        <v>75000</v>
      </c>
    </row>
    <row r="34" spans="1:10" x14ac:dyDescent="0.35">
      <c r="A34" s="8">
        <v>33</v>
      </c>
      <c r="B34" s="28" t="s">
        <v>64</v>
      </c>
      <c r="C34" s="29" t="s">
        <v>22</v>
      </c>
      <c r="D34" s="29" t="s">
        <v>65</v>
      </c>
      <c r="E34" s="29" t="s">
        <v>66</v>
      </c>
      <c r="F34" s="13" t="str">
        <f t="shared" si="0"/>
        <v>2.1.2H-PT</v>
      </c>
      <c r="G34" s="18"/>
      <c r="H34" s="28" t="s">
        <v>145</v>
      </c>
      <c r="I34" s="28" t="s">
        <v>26</v>
      </c>
      <c r="J34" s="28">
        <v>150000</v>
      </c>
    </row>
    <row r="35" spans="1:10" x14ac:dyDescent="0.35">
      <c r="A35" s="8">
        <v>34</v>
      </c>
      <c r="B35" s="8" t="s">
        <v>67</v>
      </c>
      <c r="C35" s="9" t="s">
        <v>22</v>
      </c>
      <c r="D35" s="9" t="s">
        <v>65</v>
      </c>
      <c r="E35" s="9" t="s">
        <v>68</v>
      </c>
      <c r="F35" s="18" t="str">
        <f t="shared" si="0"/>
        <v>2.1.2H-DRG</v>
      </c>
      <c r="G35" s="18"/>
      <c r="H35" s="8" t="s">
        <v>180</v>
      </c>
      <c r="I35" s="8" t="s">
        <v>26</v>
      </c>
      <c r="J35" s="8">
        <v>35000</v>
      </c>
    </row>
    <row r="36" spans="1:10" x14ac:dyDescent="0.35">
      <c r="A36">
        <v>35</v>
      </c>
      <c r="B36" t="s">
        <v>124</v>
      </c>
      <c r="C36" s="4" t="s">
        <v>22</v>
      </c>
      <c r="D36" s="4" t="s">
        <v>65</v>
      </c>
      <c r="E36" s="4" t="s">
        <v>125</v>
      </c>
      <c r="F36" s="17" t="str">
        <f t="shared" si="0"/>
        <v>2.1.2H-ERN</v>
      </c>
      <c r="H36" s="4" t="s">
        <v>123</v>
      </c>
      <c r="I36" s="4" t="s">
        <v>26</v>
      </c>
      <c r="J36">
        <v>1000000</v>
      </c>
    </row>
    <row r="37" spans="1:10" s="7" customFormat="1" ht="14" customHeight="1" x14ac:dyDescent="0.35">
      <c r="A37" s="7">
        <v>36</v>
      </c>
      <c r="B37" s="7" t="s">
        <v>181</v>
      </c>
      <c r="C37" s="15" t="s">
        <v>22</v>
      </c>
      <c r="D37" s="15" t="s">
        <v>65</v>
      </c>
      <c r="E37" s="15" t="s">
        <v>182</v>
      </c>
      <c r="F37" s="16" t="str">
        <f t="shared" si="0"/>
        <v>2.1.2H-PA</v>
      </c>
      <c r="G37" s="25" t="s">
        <v>214</v>
      </c>
      <c r="H37" s="15" t="s">
        <v>183</v>
      </c>
      <c r="I37" s="15"/>
    </row>
    <row r="38" spans="1:10" x14ac:dyDescent="0.35">
      <c r="A38" s="8">
        <v>37</v>
      </c>
      <c r="B38" s="28" t="s">
        <v>69</v>
      </c>
      <c r="C38" s="29" t="s">
        <v>22</v>
      </c>
      <c r="D38" s="29" t="s">
        <v>70</v>
      </c>
      <c r="E38" s="29" t="s">
        <v>32</v>
      </c>
      <c r="F38" s="13" t="str">
        <f t="shared" si="0"/>
        <v>2.1.2I-CM</v>
      </c>
      <c r="G38" s="18"/>
      <c r="H38" s="28" t="s">
        <v>71</v>
      </c>
      <c r="I38" s="28" t="s">
        <v>26</v>
      </c>
      <c r="J38" s="28">
        <v>0</v>
      </c>
    </row>
    <row r="39" spans="1:10" x14ac:dyDescent="0.35">
      <c r="A39" s="8">
        <v>38</v>
      </c>
      <c r="B39" s="8" t="s">
        <v>72</v>
      </c>
      <c r="C39" s="9" t="s">
        <v>22</v>
      </c>
      <c r="D39" s="9" t="s">
        <v>70</v>
      </c>
      <c r="E39" s="9" t="s">
        <v>35</v>
      </c>
      <c r="F39" s="18" t="str">
        <f t="shared" si="0"/>
        <v>2.1.2I-PP</v>
      </c>
      <c r="G39" s="18"/>
      <c r="H39" s="8" t="s">
        <v>73</v>
      </c>
      <c r="I39" s="8" t="s">
        <v>11</v>
      </c>
      <c r="J39" s="8">
        <v>0</v>
      </c>
    </row>
    <row r="40" spans="1:10" x14ac:dyDescent="0.35">
      <c r="A40" s="8">
        <v>39</v>
      </c>
      <c r="B40" s="21" t="s">
        <v>74</v>
      </c>
      <c r="C40" s="10" t="s">
        <v>22</v>
      </c>
      <c r="D40" s="10" t="s">
        <v>70</v>
      </c>
      <c r="E40" s="10" t="s">
        <v>38</v>
      </c>
      <c r="F40" s="18" t="str">
        <f>C40&amp;D40&amp;"-"&amp;E40</f>
        <v>2.1.2I-UHR</v>
      </c>
      <c r="G40" s="24"/>
      <c r="H40" s="21" t="s">
        <v>75</v>
      </c>
      <c r="I40" s="21" t="s">
        <v>26</v>
      </c>
      <c r="J40" s="21">
        <v>0</v>
      </c>
    </row>
    <row r="41" spans="1:10" x14ac:dyDescent="0.35">
      <c r="A41" s="8">
        <v>40</v>
      </c>
      <c r="B41" s="8" t="s">
        <v>76</v>
      </c>
      <c r="C41" s="9" t="s">
        <v>22</v>
      </c>
      <c r="D41" s="9" t="s">
        <v>77</v>
      </c>
      <c r="E41" s="9" t="s">
        <v>38</v>
      </c>
      <c r="F41" s="13" t="str">
        <f t="shared" si="0"/>
        <v>2.1.2J-UHR</v>
      </c>
      <c r="G41" s="18"/>
      <c r="H41" s="31" t="s">
        <v>196</v>
      </c>
      <c r="I41" s="8" t="s">
        <v>26</v>
      </c>
      <c r="J41" s="8">
        <f>SUM(J6,J7,J11,J14,J21,J26,J30,J34,J35,J40)</f>
        <v>2327000.5</v>
      </c>
    </row>
    <row r="42" spans="1:10" s="7" customFormat="1" x14ac:dyDescent="0.35">
      <c r="A42" s="8">
        <v>41</v>
      </c>
      <c r="B42" s="8" t="s">
        <v>184</v>
      </c>
      <c r="C42" s="10" t="s">
        <v>22</v>
      </c>
      <c r="D42" s="9" t="s">
        <v>77</v>
      </c>
      <c r="E42" s="9" t="s">
        <v>121</v>
      </c>
      <c r="F42" s="18" t="str">
        <f t="shared" si="0"/>
        <v>2.1.2J-ZS</v>
      </c>
      <c r="G42" s="26" t="s">
        <v>214</v>
      </c>
      <c r="H42" s="9" t="s">
        <v>185</v>
      </c>
      <c r="I42" s="8"/>
      <c r="J42" s="8"/>
    </row>
    <row r="43" spans="1:10" x14ac:dyDescent="0.35">
      <c r="A43">
        <v>42</v>
      </c>
      <c r="B43" s="2" t="s">
        <v>78</v>
      </c>
      <c r="C43" s="5" t="s">
        <v>79</v>
      </c>
      <c r="D43" s="5" t="s">
        <v>80</v>
      </c>
      <c r="E43" s="5" t="s">
        <v>38</v>
      </c>
      <c r="F43" s="12" t="str">
        <f>LEFT(C43,FIND("+",C43)-2)&amp;D43&amp;"-"&amp;E43</f>
        <v>2.1.1K-UHR</v>
      </c>
      <c r="H43" s="2" t="s">
        <v>146</v>
      </c>
      <c r="I43" s="2" t="s">
        <v>26</v>
      </c>
      <c r="J43" s="2">
        <v>500000</v>
      </c>
    </row>
    <row r="44" spans="1:10" x14ac:dyDescent="0.35">
      <c r="A44">
        <v>43</v>
      </c>
      <c r="B44" t="s">
        <v>126</v>
      </c>
      <c r="C44" s="4" t="s">
        <v>79</v>
      </c>
      <c r="D44" s="4" t="s">
        <v>80</v>
      </c>
      <c r="E44" s="4" t="s">
        <v>81</v>
      </c>
      <c r="F44" s="17" t="str">
        <f t="shared" ref="F44:F65" si="1">LEFT(C44,FIND("+",C44)-2)&amp;D44&amp;"-"&amp;E44</f>
        <v>2.1.1K-PB</v>
      </c>
      <c r="H44" s="6" t="s">
        <v>147</v>
      </c>
      <c r="I44" t="s">
        <v>26</v>
      </c>
      <c r="J44">
        <v>500000</v>
      </c>
    </row>
    <row r="45" spans="1:10" x14ac:dyDescent="0.35">
      <c r="A45">
        <v>44</v>
      </c>
      <c r="B45" t="s">
        <v>127</v>
      </c>
      <c r="C45" s="4" t="s">
        <v>79</v>
      </c>
      <c r="D45" s="4" t="s">
        <v>80</v>
      </c>
      <c r="E45" s="4" t="s">
        <v>86</v>
      </c>
      <c r="F45" s="17" t="str">
        <f t="shared" si="1"/>
        <v>2.1.1K-KP</v>
      </c>
      <c r="H45" t="s">
        <v>148</v>
      </c>
      <c r="I45" t="s">
        <v>26</v>
      </c>
      <c r="J45">
        <v>500000</v>
      </c>
    </row>
    <row r="46" spans="1:10" x14ac:dyDescent="0.35">
      <c r="A46">
        <v>45</v>
      </c>
      <c r="B46" t="s">
        <v>82</v>
      </c>
      <c r="C46" s="4" t="s">
        <v>79</v>
      </c>
      <c r="D46" s="4" t="s">
        <v>80</v>
      </c>
      <c r="E46" s="4" t="s">
        <v>83</v>
      </c>
      <c r="F46" s="17" t="str">
        <f t="shared" si="1"/>
        <v>2.1.1K-CKP</v>
      </c>
      <c r="H46" s="6" t="s">
        <v>186</v>
      </c>
      <c r="I46" t="s">
        <v>26</v>
      </c>
      <c r="J46">
        <v>500000</v>
      </c>
    </row>
    <row r="47" spans="1:10" x14ac:dyDescent="0.35">
      <c r="A47">
        <v>46</v>
      </c>
      <c r="B47" t="s">
        <v>128</v>
      </c>
      <c r="C47" s="4" t="s">
        <v>79</v>
      </c>
      <c r="D47" s="4" t="s">
        <v>80</v>
      </c>
      <c r="E47" s="4" t="s">
        <v>129</v>
      </c>
      <c r="F47" s="17" t="str">
        <f t="shared" si="1"/>
        <v>2.1.1K-ZZS</v>
      </c>
      <c r="G47" s="25"/>
      <c r="H47" s="6" t="s">
        <v>187</v>
      </c>
      <c r="I47" t="s">
        <v>26</v>
      </c>
      <c r="J47">
        <v>1200</v>
      </c>
    </row>
    <row r="48" spans="1:10" x14ac:dyDescent="0.35">
      <c r="A48">
        <v>47</v>
      </c>
      <c r="B48" s="2" t="s">
        <v>84</v>
      </c>
      <c r="C48" s="5" t="s">
        <v>79</v>
      </c>
      <c r="D48" s="5" t="s">
        <v>85</v>
      </c>
      <c r="E48" s="5" t="s">
        <v>38</v>
      </c>
      <c r="F48" s="12" t="str">
        <f t="shared" si="1"/>
        <v>2.1.1L-UHR</v>
      </c>
      <c r="H48" s="2" t="s">
        <v>149</v>
      </c>
      <c r="I48" s="2" t="s">
        <v>26</v>
      </c>
      <c r="J48" s="2">
        <v>200000</v>
      </c>
    </row>
    <row r="49" spans="1:10" s="7" customFormat="1" x14ac:dyDescent="0.35">
      <c r="A49" s="7">
        <v>48</v>
      </c>
      <c r="B49" s="7" t="s">
        <v>153</v>
      </c>
      <c r="C49" s="15" t="s">
        <v>79</v>
      </c>
      <c r="D49" s="15" t="s">
        <v>85</v>
      </c>
      <c r="E49" s="15" t="s">
        <v>81</v>
      </c>
      <c r="F49" s="16" t="str">
        <f t="shared" si="1"/>
        <v>2.1.1L-PB</v>
      </c>
      <c r="G49" s="16"/>
      <c r="H49" s="7" t="s">
        <v>160</v>
      </c>
      <c r="I49" s="7" t="s">
        <v>26</v>
      </c>
      <c r="J49" s="7">
        <v>100000</v>
      </c>
    </row>
    <row r="50" spans="1:10" s="7" customFormat="1" x14ac:dyDescent="0.35">
      <c r="A50" s="7">
        <v>49</v>
      </c>
      <c r="B50" s="7" t="s">
        <v>154</v>
      </c>
      <c r="C50" s="15" t="s">
        <v>79</v>
      </c>
      <c r="D50" s="15" t="s">
        <v>85</v>
      </c>
      <c r="E50" s="15" t="s">
        <v>86</v>
      </c>
      <c r="F50" s="16" t="str">
        <f t="shared" si="1"/>
        <v>2.1.1L-KP</v>
      </c>
      <c r="G50" s="16"/>
      <c r="H50" s="7" t="s">
        <v>161</v>
      </c>
      <c r="I50" s="7" t="s">
        <v>26</v>
      </c>
      <c r="J50" s="7">
        <v>20000</v>
      </c>
    </row>
    <row r="51" spans="1:10" s="7" customFormat="1" x14ac:dyDescent="0.35">
      <c r="A51" s="7">
        <v>50</v>
      </c>
      <c r="B51" s="22" t="s">
        <v>155</v>
      </c>
      <c r="C51" s="20" t="s">
        <v>79</v>
      </c>
      <c r="D51" s="20" t="s">
        <v>85</v>
      </c>
      <c r="E51" s="20" t="s">
        <v>87</v>
      </c>
      <c r="F51" s="16" t="str">
        <f t="shared" si="1"/>
        <v>2.1.1L-HOD</v>
      </c>
      <c r="G51" s="25"/>
      <c r="H51" s="22" t="s">
        <v>162</v>
      </c>
      <c r="I51" s="22" t="s">
        <v>26</v>
      </c>
      <c r="J51" s="22">
        <v>120000</v>
      </c>
    </row>
    <row r="52" spans="1:10" s="7" customFormat="1" x14ac:dyDescent="0.35">
      <c r="A52" s="7">
        <v>51</v>
      </c>
      <c r="B52" s="7" t="s">
        <v>88</v>
      </c>
      <c r="C52" s="15" t="s">
        <v>79</v>
      </c>
      <c r="D52" s="15" t="s">
        <v>89</v>
      </c>
      <c r="E52" s="15" t="s">
        <v>190</v>
      </c>
      <c r="F52" s="14" t="str">
        <f t="shared" si="1"/>
        <v>2.1.1M-PBO</v>
      </c>
      <c r="G52" s="39" t="s">
        <v>215</v>
      </c>
      <c r="H52" s="7" t="s">
        <v>188</v>
      </c>
      <c r="I52" s="7" t="s">
        <v>26</v>
      </c>
      <c r="J52" s="7">
        <v>70000</v>
      </c>
    </row>
    <row r="53" spans="1:10" s="7" customFormat="1" x14ac:dyDescent="0.35">
      <c r="A53" s="7">
        <v>52</v>
      </c>
      <c r="B53" s="7" t="s">
        <v>157</v>
      </c>
      <c r="C53" s="15" t="s">
        <v>79</v>
      </c>
      <c r="D53" s="15" t="s">
        <v>89</v>
      </c>
      <c r="E53" s="15" t="s">
        <v>191</v>
      </c>
      <c r="F53" s="16" t="str">
        <f t="shared" si="1"/>
        <v>2.1.1M-PBR</v>
      </c>
      <c r="G53" s="16" t="s">
        <v>214</v>
      </c>
      <c r="H53" s="7" t="s">
        <v>189</v>
      </c>
      <c r="I53" s="7" t="s">
        <v>26</v>
      </c>
      <c r="J53" s="7">
        <v>20000</v>
      </c>
    </row>
    <row r="54" spans="1:10" s="7" customFormat="1" x14ac:dyDescent="0.35">
      <c r="A54" s="7">
        <v>53</v>
      </c>
      <c r="B54" s="7" t="s">
        <v>90</v>
      </c>
      <c r="C54" s="15" t="s">
        <v>79</v>
      </c>
      <c r="D54" s="15" t="s">
        <v>89</v>
      </c>
      <c r="E54" s="15" t="s">
        <v>192</v>
      </c>
      <c r="F54" s="16" t="str">
        <f t="shared" si="1"/>
        <v>2.1.1M-KPO</v>
      </c>
      <c r="G54" s="39" t="s">
        <v>215</v>
      </c>
      <c r="H54" s="7" t="s">
        <v>150</v>
      </c>
      <c r="I54" s="7" t="s">
        <v>26</v>
      </c>
      <c r="J54" s="7">
        <v>10000</v>
      </c>
    </row>
    <row r="55" spans="1:10" s="7" customFormat="1" x14ac:dyDescent="0.35">
      <c r="A55" s="7">
        <v>54</v>
      </c>
      <c r="B55" s="7" t="s">
        <v>158</v>
      </c>
      <c r="C55" s="15" t="s">
        <v>79</v>
      </c>
      <c r="D55" s="15" t="s">
        <v>89</v>
      </c>
      <c r="E55" s="15" t="s">
        <v>193</v>
      </c>
      <c r="F55" s="16" t="str">
        <f t="shared" si="1"/>
        <v>2.1.1M-KPR</v>
      </c>
      <c r="G55" s="16" t="s">
        <v>214</v>
      </c>
      <c r="H55" s="7" t="s">
        <v>194</v>
      </c>
      <c r="I55" s="7" t="s">
        <v>26</v>
      </c>
      <c r="J55" s="7">
        <v>50000</v>
      </c>
    </row>
    <row r="56" spans="1:10" s="7" customFormat="1" x14ac:dyDescent="0.35">
      <c r="A56" s="7">
        <v>55</v>
      </c>
      <c r="B56" s="7" t="s">
        <v>91</v>
      </c>
      <c r="C56" s="15" t="s">
        <v>79</v>
      </c>
      <c r="D56" s="15" t="s">
        <v>89</v>
      </c>
      <c r="E56" s="15" t="s">
        <v>201</v>
      </c>
      <c r="F56" s="16" t="str">
        <f>LEFT(C56,FIND("+",C56)-2)&amp;D56&amp;"-"&amp;E56</f>
        <v>2.1.1M-HPO</v>
      </c>
      <c r="G56" s="39" t="s">
        <v>215</v>
      </c>
      <c r="H56" s="7" t="s">
        <v>151</v>
      </c>
      <c r="I56" s="7" t="s">
        <v>26</v>
      </c>
      <c r="J56" s="7">
        <v>95000</v>
      </c>
    </row>
    <row r="57" spans="1:10" s="7" customFormat="1" x14ac:dyDescent="0.35">
      <c r="A57" s="7">
        <v>56</v>
      </c>
      <c r="B57" s="7" t="s">
        <v>156</v>
      </c>
      <c r="C57" s="15" t="s">
        <v>79</v>
      </c>
      <c r="D57" s="15" t="s">
        <v>89</v>
      </c>
      <c r="E57" s="15" t="s">
        <v>202</v>
      </c>
      <c r="F57" s="16" t="str">
        <f t="shared" si="1"/>
        <v>2.1.1M-HPR</v>
      </c>
      <c r="G57" s="25" t="s">
        <v>214</v>
      </c>
      <c r="H57" s="7" t="s">
        <v>195</v>
      </c>
      <c r="I57" s="7" t="s">
        <v>26</v>
      </c>
      <c r="J57" s="7">
        <v>80000</v>
      </c>
    </row>
    <row r="58" spans="1:10" x14ac:dyDescent="0.35">
      <c r="A58">
        <v>57</v>
      </c>
      <c r="B58" s="2" t="s">
        <v>92</v>
      </c>
      <c r="C58" s="5" t="s">
        <v>79</v>
      </c>
      <c r="D58" s="5" t="s">
        <v>93</v>
      </c>
      <c r="E58" s="5" t="s">
        <v>38</v>
      </c>
      <c r="F58" s="12" t="str">
        <f t="shared" si="1"/>
        <v>2.1.1N-UHR</v>
      </c>
      <c r="H58" s="2" t="s">
        <v>152</v>
      </c>
      <c r="I58" s="2" t="s">
        <v>26</v>
      </c>
      <c r="J58" s="2">
        <v>30000</v>
      </c>
    </row>
    <row r="59" spans="1:10" x14ac:dyDescent="0.35">
      <c r="A59">
        <v>58</v>
      </c>
      <c r="B59" t="s">
        <v>94</v>
      </c>
      <c r="C59" s="4" t="s">
        <v>79</v>
      </c>
      <c r="D59" s="4" t="s">
        <v>93</v>
      </c>
      <c r="E59" s="4" t="s">
        <v>81</v>
      </c>
      <c r="F59" s="17" t="str">
        <f t="shared" si="1"/>
        <v>2.1.1N-PB</v>
      </c>
      <c r="H59" t="s">
        <v>95</v>
      </c>
      <c r="I59" t="s">
        <v>26</v>
      </c>
      <c r="J59">
        <v>20000</v>
      </c>
    </row>
    <row r="60" spans="1:10" x14ac:dyDescent="0.35">
      <c r="A60">
        <v>59</v>
      </c>
      <c r="B60" t="s">
        <v>96</v>
      </c>
      <c r="C60" s="4" t="s">
        <v>79</v>
      </c>
      <c r="D60" s="4" t="s">
        <v>93</v>
      </c>
      <c r="E60" s="4" t="s">
        <v>86</v>
      </c>
      <c r="F60" s="17" t="str">
        <f t="shared" si="1"/>
        <v>2.1.1N-KP</v>
      </c>
      <c r="G60" s="25"/>
      <c r="H60" t="s">
        <v>97</v>
      </c>
      <c r="I60" t="s">
        <v>26</v>
      </c>
      <c r="J60">
        <v>10000</v>
      </c>
    </row>
    <row r="61" spans="1:10" x14ac:dyDescent="0.35">
      <c r="A61" s="8">
        <v>60</v>
      </c>
      <c r="B61" s="28" t="s">
        <v>98</v>
      </c>
      <c r="C61" s="29" t="s">
        <v>79</v>
      </c>
      <c r="D61" s="29" t="s">
        <v>99</v>
      </c>
      <c r="E61" s="29" t="s">
        <v>100</v>
      </c>
      <c r="F61" s="13" t="str">
        <f t="shared" si="1"/>
        <v>2.1.1O-JPL</v>
      </c>
      <c r="G61" s="18"/>
      <c r="H61" s="28" t="s">
        <v>130</v>
      </c>
      <c r="I61" s="28" t="s">
        <v>26</v>
      </c>
      <c r="J61" s="28">
        <v>0</v>
      </c>
    </row>
    <row r="62" spans="1:10" x14ac:dyDescent="0.35">
      <c r="A62">
        <v>61</v>
      </c>
      <c r="B62" t="s">
        <v>101</v>
      </c>
      <c r="C62" s="4" t="s">
        <v>79</v>
      </c>
      <c r="D62" s="4" t="s">
        <v>99</v>
      </c>
      <c r="E62" s="4" t="s">
        <v>38</v>
      </c>
      <c r="F62" s="17" t="str">
        <f t="shared" si="1"/>
        <v>2.1.1O-UHR</v>
      </c>
      <c r="G62" s="25"/>
      <c r="H62" t="s">
        <v>131</v>
      </c>
      <c r="I62" t="s">
        <v>26</v>
      </c>
      <c r="J62">
        <v>6400</v>
      </c>
    </row>
    <row r="63" spans="1:10" s="7" customFormat="1" x14ac:dyDescent="0.35">
      <c r="A63" s="8">
        <v>62</v>
      </c>
      <c r="B63" s="28" t="s">
        <v>102</v>
      </c>
      <c r="C63" s="29" t="s">
        <v>79</v>
      </c>
      <c r="D63" s="29" t="s">
        <v>103</v>
      </c>
      <c r="E63" s="29" t="s">
        <v>198</v>
      </c>
      <c r="F63" s="13" t="str">
        <f t="shared" si="1"/>
        <v>2.1.1P-RPR</v>
      </c>
      <c r="G63" s="40" t="s">
        <v>215</v>
      </c>
      <c r="H63" s="28" t="s">
        <v>104</v>
      </c>
      <c r="I63" s="28" t="s">
        <v>26</v>
      </c>
      <c r="J63" s="28">
        <v>-2500</v>
      </c>
    </row>
    <row r="64" spans="1:10" x14ac:dyDescent="0.35">
      <c r="A64" s="8">
        <v>63</v>
      </c>
      <c r="B64" s="21" t="s">
        <v>105</v>
      </c>
      <c r="C64" s="10" t="s">
        <v>79</v>
      </c>
      <c r="D64" s="10" t="s">
        <v>103</v>
      </c>
      <c r="E64" s="10" t="s">
        <v>106</v>
      </c>
      <c r="F64" s="18" t="str">
        <f t="shared" si="1"/>
        <v>2.1.1P-RVP</v>
      </c>
      <c r="G64" s="18"/>
      <c r="H64" s="21" t="s">
        <v>107</v>
      </c>
      <c r="I64" s="21" t="s">
        <v>26</v>
      </c>
      <c r="J64" s="21">
        <v>-9450</v>
      </c>
    </row>
    <row r="65" spans="1:10" x14ac:dyDescent="0.35">
      <c r="A65" s="8">
        <v>64</v>
      </c>
      <c r="B65" s="8" t="s">
        <v>108</v>
      </c>
      <c r="C65" s="9" t="s">
        <v>79</v>
      </c>
      <c r="D65" s="9" t="s">
        <v>109</v>
      </c>
      <c r="E65" s="9" t="s">
        <v>38</v>
      </c>
      <c r="F65" s="13" t="str">
        <f t="shared" si="1"/>
        <v>2.1.1Q-UHR</v>
      </c>
      <c r="G65" s="30"/>
      <c r="H65" s="31" t="s">
        <v>197</v>
      </c>
      <c r="I65" s="8" t="s">
        <v>26</v>
      </c>
      <c r="J65" s="8">
        <f>SUM(J8,J43,J48,J58,J61,J62,J63,J64)</f>
        <v>727950.5</v>
      </c>
    </row>
    <row r="66" spans="1:10" x14ac:dyDescent="0.35">
      <c r="A66" s="8">
        <v>65</v>
      </c>
      <c r="B66" s="32" t="s">
        <v>110</v>
      </c>
      <c r="C66" s="33" t="s">
        <v>111</v>
      </c>
      <c r="D66" s="33" t="s">
        <v>112</v>
      </c>
      <c r="E66" s="33" t="s">
        <v>38</v>
      </c>
      <c r="F66" s="30" t="str">
        <f t="shared" si="0"/>
        <v>2.1X-UHR</v>
      </c>
      <c r="G66" s="24"/>
      <c r="H66" s="34" t="s">
        <v>199</v>
      </c>
      <c r="I66" s="32" t="s">
        <v>26</v>
      </c>
      <c r="J66" s="32">
        <f>SUM(J13,J41,J65)</f>
        <v>3205203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61157-07FA-44BB-8B05-5370BEF18956}">
  <dimension ref="A1:H14"/>
  <sheetViews>
    <sheetView workbookViewId="0"/>
  </sheetViews>
  <sheetFormatPr defaultRowHeight="14.5" x14ac:dyDescent="0.35"/>
  <cols>
    <col min="1" max="1" width="10.54296875" bestFit="1" customWidth="1"/>
    <col min="2" max="2" width="20.1796875" bestFit="1" customWidth="1"/>
    <col min="3" max="3" width="20.1796875" customWidth="1"/>
    <col min="4" max="4" width="29.90625" bestFit="1" customWidth="1"/>
    <col min="5" max="5" width="20.1796875" customWidth="1"/>
    <col min="6" max="6" width="71.6328125" bestFit="1" customWidth="1"/>
    <col min="7" max="7" width="77" bestFit="1" customWidth="1"/>
  </cols>
  <sheetData>
    <row r="1" spans="1:8" x14ac:dyDescent="0.35">
      <c r="A1" s="35" t="s">
        <v>0</v>
      </c>
      <c r="B1" s="35" t="s">
        <v>1</v>
      </c>
      <c r="C1" s="36" t="s">
        <v>2</v>
      </c>
      <c r="D1" s="36" t="s">
        <v>3</v>
      </c>
      <c r="E1" s="36" t="s">
        <v>4</v>
      </c>
      <c r="F1" s="35" t="s">
        <v>5</v>
      </c>
      <c r="G1" s="35" t="s">
        <v>6</v>
      </c>
      <c r="H1" s="35" t="s">
        <v>7</v>
      </c>
    </row>
    <row r="2" spans="1:8" x14ac:dyDescent="0.35">
      <c r="A2" s="2">
        <v>1</v>
      </c>
      <c r="B2" s="2" t="s">
        <v>8</v>
      </c>
      <c r="C2" s="4" t="s">
        <v>9</v>
      </c>
      <c r="D2" s="4" t="s">
        <v>9</v>
      </c>
      <c r="E2" s="4" t="s">
        <v>9</v>
      </c>
      <c r="F2" s="2" t="s">
        <v>10</v>
      </c>
    </row>
    <row r="3" spans="1:8" x14ac:dyDescent="0.35">
      <c r="A3">
        <v>2</v>
      </c>
      <c r="B3" t="s">
        <v>12</v>
      </c>
      <c r="C3" s="4" t="s">
        <v>9</v>
      </c>
      <c r="D3" s="4" t="s">
        <v>9</v>
      </c>
      <c r="E3" s="4" t="s">
        <v>9</v>
      </c>
      <c r="F3" t="s">
        <v>13</v>
      </c>
      <c r="G3" t="s">
        <v>11</v>
      </c>
      <c r="H3">
        <v>5002000</v>
      </c>
    </row>
    <row r="4" spans="1:8" x14ac:dyDescent="0.35">
      <c r="A4">
        <v>3</v>
      </c>
      <c r="B4" t="s">
        <v>14</v>
      </c>
      <c r="C4" s="4" t="s">
        <v>9</v>
      </c>
      <c r="D4" s="4" t="s">
        <v>9</v>
      </c>
      <c r="E4" s="4" t="s">
        <v>9</v>
      </c>
      <c r="F4" t="s">
        <v>15</v>
      </c>
    </row>
    <row r="5" spans="1:8" x14ac:dyDescent="0.35">
      <c r="A5" s="1">
        <v>4</v>
      </c>
      <c r="B5" s="1" t="s">
        <v>18</v>
      </c>
      <c r="C5" s="3" t="s">
        <v>9</v>
      </c>
      <c r="D5" s="3" t="s">
        <v>9</v>
      </c>
      <c r="E5" s="3" t="s">
        <v>9</v>
      </c>
      <c r="F5" s="1" t="s">
        <v>19</v>
      </c>
      <c r="G5" s="1"/>
      <c r="H5" s="1"/>
    </row>
    <row r="6" spans="1:8" x14ac:dyDescent="0.35">
      <c r="A6" s="2">
        <v>5</v>
      </c>
      <c r="B6" s="2" t="s">
        <v>113</v>
      </c>
      <c r="C6" s="4" t="s">
        <v>9</v>
      </c>
      <c r="D6" s="4" t="s">
        <v>9</v>
      </c>
      <c r="E6" s="4" t="s">
        <v>9</v>
      </c>
      <c r="F6" s="2" t="s">
        <v>114</v>
      </c>
    </row>
    <row r="7" spans="1:8" x14ac:dyDescent="0.35">
      <c r="A7">
        <v>6</v>
      </c>
      <c r="B7" t="s">
        <v>115</v>
      </c>
      <c r="C7" s="4" t="s">
        <v>9</v>
      </c>
      <c r="D7" s="4" t="s">
        <v>9</v>
      </c>
      <c r="E7" s="4" t="s">
        <v>9</v>
      </c>
      <c r="F7" t="s">
        <v>116</v>
      </c>
    </row>
    <row r="8" spans="1:8" x14ac:dyDescent="0.35">
      <c r="A8" s="1">
        <v>7</v>
      </c>
      <c r="B8" s="1" t="s">
        <v>117</v>
      </c>
      <c r="C8" s="4" t="s">
        <v>9</v>
      </c>
      <c r="D8" s="4" t="s">
        <v>9</v>
      </c>
      <c r="E8" s="3" t="s">
        <v>9</v>
      </c>
      <c r="F8" s="1" t="s">
        <v>118</v>
      </c>
      <c r="G8" s="1"/>
      <c r="H8" s="1"/>
    </row>
    <row r="9" spans="1:8" x14ac:dyDescent="0.35">
      <c r="A9" s="37">
        <v>8</v>
      </c>
      <c r="B9" s="37" t="s">
        <v>205</v>
      </c>
      <c r="C9" s="37" t="s">
        <v>206</v>
      </c>
      <c r="D9" s="37" t="s">
        <v>207</v>
      </c>
      <c r="E9" s="38" t="s">
        <v>208</v>
      </c>
      <c r="F9" s="37" t="s">
        <v>119</v>
      </c>
      <c r="G9" s="37" t="s">
        <v>11</v>
      </c>
      <c r="H9" s="37">
        <v>2567</v>
      </c>
    </row>
    <row r="10" spans="1:8" x14ac:dyDescent="0.35">
      <c r="A10" s="37">
        <v>9</v>
      </c>
      <c r="B10" s="37" t="s">
        <v>209</v>
      </c>
      <c r="C10" s="37" t="s">
        <v>206</v>
      </c>
      <c r="D10" s="37" t="s">
        <v>207</v>
      </c>
      <c r="E10" s="37" t="s">
        <v>210</v>
      </c>
      <c r="F10" s="37" t="s">
        <v>120</v>
      </c>
      <c r="G10" s="37" t="s">
        <v>26</v>
      </c>
      <c r="H10" s="37">
        <v>89123.01</v>
      </c>
    </row>
    <row r="12" spans="1:8" x14ac:dyDescent="0.35">
      <c r="A12" t="s">
        <v>216</v>
      </c>
    </row>
    <row r="13" spans="1:8" x14ac:dyDescent="0.35">
      <c r="A13" t="s">
        <v>211</v>
      </c>
    </row>
    <row r="14" spans="1:8" x14ac:dyDescent="0.35">
      <c r="A14" t="s">
        <v>212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D950880F07BF44B2E57B4E5148ED1E" ma:contentTypeVersion="11" ma:contentTypeDescription="Vytvoří nový dokument" ma:contentTypeScope="" ma:versionID="3bb96ca0ca3eca76728665c89695b744">
  <xsd:schema xmlns:xsd="http://www.w3.org/2001/XMLSchema" xmlns:xs="http://www.w3.org/2001/XMLSchema" xmlns:p="http://schemas.microsoft.com/office/2006/metadata/properties" xmlns:ns2="9e88f56c-316d-488a-9fd7-2d0a6ba3a282" xmlns:ns3="0ad023de-2be6-475c-93fc-d9ba6b650da6" targetNamespace="http://schemas.microsoft.com/office/2006/metadata/properties" ma:root="true" ma:fieldsID="e63aabe6c106d98c7eafae76545c4394" ns2:_="" ns3:_="">
    <xsd:import namespace="9e88f56c-316d-488a-9fd7-2d0a6ba3a282"/>
    <xsd:import namespace="0ad023de-2be6-475c-93fc-d9ba6b650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88f56c-316d-488a-9fd7-2d0a6ba3a2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023de-2be6-475c-93fc-d9ba6b650da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03FC6B-3D48-4EDC-93C6-FAF2F8339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88f56c-316d-488a-9fd7-2d0a6ba3a282"/>
    <ds:schemaRef ds:uri="0ad023de-2be6-475c-93fc-d9ba6b650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482002-29E2-4170-9D4D-5549898AEA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84D037-47AB-4417-BAAE-392EB4C9570F}">
  <ds:schemaRefs>
    <ds:schemaRef ds:uri="http://schemas.microsoft.com/office/2006/metadata/properties"/>
    <ds:schemaRef ds:uri="http://purl.org/dc/dcmitype/"/>
    <ds:schemaRef ds:uri="9e88f56c-316d-488a-9fd7-2d0a6ba3a282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0ad023de-2be6-475c-93fc-d9ba6b650da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Datová věta akutní lůžková péče</vt:lpstr>
      <vt:lpstr>Datová věta následná péče</vt:lpstr>
    </vt:vector>
  </TitlesOfParts>
  <Manager/>
  <Company>Office365 deploy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Hodač Jan Ing.</dc:creator>
  <cp:keywords/>
  <dc:description/>
  <cp:lastModifiedBy>Kunčarová Julie Bc.</cp:lastModifiedBy>
  <cp:revision/>
  <dcterms:created xsi:type="dcterms:W3CDTF">2022-11-24T08:16:02Z</dcterms:created>
  <dcterms:modified xsi:type="dcterms:W3CDTF">2026-07-29T13:32:37Z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0x01010030D950880F07BF44B2E57B4E5148ED1E</vt:lpwstr>
  </property>
</Properties>
</file>